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INTEGRITY\START 2019 elejétől\okt\AgrNovvedK5\"/>
    </mc:Choice>
  </mc:AlternateContent>
  <xr:revisionPtr revIDLastSave="0" documentId="13_ncr:1_{A5F926E9-5D09-4998-AC2F-78A23984D03F}" xr6:coauthVersionLast="46" xr6:coauthVersionMax="46" xr10:uidLastSave="{00000000-0000-0000-0000-000000000000}"/>
  <bookViews>
    <workbookView xWindow="630" yWindow="1260" windowWidth="18510" windowHeight="10680" xr2:uid="{00000000-000D-0000-FFFF-FFFF00000000}"/>
  </bookViews>
  <sheets>
    <sheet name="Műtrágya összetétel" sheetId="1" r:id="rId1"/>
    <sheet name="Műtrágya oldat" sheetId="2" r:id="rId2"/>
    <sheet name="Munka2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12" i="2"/>
  <c r="B12" i="2"/>
  <c r="G8" i="2"/>
  <c r="F10" i="2"/>
  <c r="F7" i="2"/>
  <c r="F8" i="2"/>
  <c r="F9" i="2"/>
  <c r="F6" i="2"/>
  <c r="E45" i="1"/>
  <c r="E44" i="1"/>
  <c r="F43" i="1"/>
  <c r="F42" i="1"/>
  <c r="D37" i="1"/>
  <c r="G32" i="1"/>
  <c r="F34" i="1"/>
  <c r="F33" i="1"/>
  <c r="F32" i="1"/>
  <c r="G27" i="1"/>
  <c r="F29" i="1"/>
  <c r="F28" i="1"/>
  <c r="F27" i="1"/>
  <c r="F19" i="1"/>
  <c r="F18" i="1"/>
  <c r="F20" i="1" s="1"/>
  <c r="F12" i="1"/>
  <c r="F13" i="1"/>
  <c r="F14" i="1"/>
  <c r="F11" i="1"/>
  <c r="F15" i="1" s="1"/>
  <c r="G13" i="1" s="1"/>
  <c r="F5" i="1"/>
  <c r="F6" i="1"/>
  <c r="F4" i="1"/>
  <c r="D22" i="1" l="1"/>
  <c r="F7" i="1"/>
  <c r="G4" i="1" s="1"/>
</calcChain>
</file>

<file path=xl/sharedStrings.xml><?xml version="1.0" encoding="utf-8"?>
<sst xmlns="http://schemas.openxmlformats.org/spreadsheetml/2006/main" count="96" uniqueCount="68">
  <si>
    <r>
      <t>2. Mennyi a Ca(H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PO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foszfortartalma P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  <r>
      <rPr>
        <vertAlign val="sub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tömeg %-ban kifejezve?</t>
    </r>
  </si>
  <si>
    <r>
      <t>3. Mennyi a KCl káliumtartalma K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 tömeg %-ban kifejezve?</t>
    </r>
  </si>
  <si>
    <t>1. Hány tömeg % nitrogént tartalmaz az ammónium-nitrát?</t>
  </si>
  <si>
    <t>4. Hány kg karbamid szükséges 1 hl 5 vegyes % nitrogéntartalmú karbamid oldat készítéséhez?</t>
  </si>
  <si>
    <r>
      <t>5. Készítsen 500 liter, N-re nézve 1,2 vegyes %-os, P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  <r>
      <rPr>
        <vertAlign val="sub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-ra nézve 0,5 vegyes %-os oldatot karbamidból és monoammónium-foszfátból. </t>
    </r>
  </si>
  <si>
    <t>Műtrágya-vizsgálat egyenletei</t>
  </si>
  <si>
    <t>Műtrágya összetétel számítások</t>
  </si>
  <si>
    <t>3/b. Hány tömeg % szennyezést tartalmaz az 50 % K2O tartalmú kálisó műtrágya?</t>
  </si>
  <si>
    <r>
      <t>CaCl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(NH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</t>
    </r>
  </si>
  <si>
    <r>
      <t>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Cl + NaOH = </t>
    </r>
  </si>
  <si>
    <r>
      <t>K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SO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+ BaCl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</t>
    </r>
  </si>
  <si>
    <r>
      <t>KCl + AgNO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=</t>
    </r>
  </si>
  <si>
    <r>
      <t>NH</t>
    </r>
    <r>
      <rPr>
        <vertAlign val="sub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>NO</t>
    </r>
    <r>
      <rPr>
        <vertAlign val="subscript"/>
        <sz val="11"/>
        <rFont val="Arial"/>
        <family val="2"/>
        <charset val="238"/>
      </rPr>
      <t>3</t>
    </r>
  </si>
  <si>
    <t xml:space="preserve">1 mol </t>
  </si>
  <si>
    <t xml:space="preserve"> mol N</t>
  </si>
  <si>
    <t xml:space="preserve"> mol H</t>
  </si>
  <si>
    <t xml:space="preserve"> mol O</t>
  </si>
  <si>
    <t xml:space="preserve"> g/mol</t>
  </si>
  <si>
    <t>g/mol AN</t>
  </si>
  <si>
    <t xml:space="preserve"> 1 mol </t>
  </si>
  <si>
    <r>
      <t>Ca(H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PO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</t>
    </r>
  </si>
  <si>
    <t>Összetétel</t>
  </si>
  <si>
    <t>mol Ca</t>
  </si>
  <si>
    <t>mol H</t>
  </si>
  <si>
    <t>mol P</t>
  </si>
  <si>
    <t>mol O</t>
  </si>
  <si>
    <t>g/mol kalcium-dihidrogénfoszfát</t>
  </si>
  <si>
    <t xml:space="preserve">móltömeg: </t>
  </si>
  <si>
    <t>1 mol</t>
  </si>
  <si>
    <t xml:space="preserve"> P2O5</t>
  </si>
  <si>
    <t>g/mol foszforpentoxid</t>
  </si>
  <si>
    <r>
      <t>1 mol Ca(H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PO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foszfortartalma megegyezik 1 mol P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  <r>
      <rPr>
        <vertAlign val="sub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foszfortartalmával.</t>
    </r>
  </si>
  <si>
    <t>P2O5 tömeg % :</t>
  </si>
  <si>
    <t>KCl</t>
  </si>
  <si>
    <t>g/mol KCl</t>
  </si>
  <si>
    <t>mol K</t>
  </si>
  <si>
    <t>mol Cl</t>
  </si>
  <si>
    <t>K2O</t>
  </si>
  <si>
    <t>g/mol K2O</t>
  </si>
  <si>
    <r>
      <t>2 mol KCl káliumtartalma megegyezik 1 mol K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 káliumtartalmával.</t>
    </r>
  </si>
  <si>
    <r>
      <t xml:space="preserve"> K</t>
    </r>
    <r>
      <rPr>
        <b/>
        <vertAlign val="subscript"/>
        <sz val="11"/>
        <color theme="1"/>
        <rFont val="Times New Roman"/>
        <family val="1"/>
        <charset val="238"/>
      </rPr>
      <t>2</t>
    </r>
    <r>
      <rPr>
        <b/>
        <sz val="11"/>
        <color theme="1"/>
        <rFont val="Times New Roman"/>
        <family val="1"/>
        <charset val="238"/>
      </rPr>
      <t>O tömeg %:</t>
    </r>
  </si>
  <si>
    <t xml:space="preserve"> kg kálisó megfelel </t>
  </si>
  <si>
    <t xml:space="preserve"> kg K2O-nak</t>
  </si>
  <si>
    <t xml:space="preserve"> kg tiszta KCl megfelel</t>
  </si>
  <si>
    <t>X</t>
  </si>
  <si>
    <t xml:space="preserve">X =  </t>
  </si>
  <si>
    <t>100*50/63,1 =</t>
  </si>
  <si>
    <t xml:space="preserve"> kg tiszta KCl van 100 kg kálisóban</t>
  </si>
  <si>
    <t>Szennyezés =</t>
  </si>
  <si>
    <t>100 - 79,26 kg =</t>
  </si>
  <si>
    <t>kg szennyezés van 100 kg kálisóban  20,74 %</t>
  </si>
  <si>
    <t>5 v. % =</t>
  </si>
  <si>
    <t xml:space="preserve"> l oldat(hl)</t>
  </si>
  <si>
    <t xml:space="preserve"> kg N</t>
  </si>
  <si>
    <t>? kg karbamid</t>
  </si>
  <si>
    <r>
      <t>CO(NH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</si>
  <si>
    <t>mol C</t>
  </si>
  <si>
    <t>mol N</t>
  </si>
  <si>
    <t>g/mol karbamid</t>
  </si>
  <si>
    <t>móltömeg:</t>
  </si>
  <si>
    <t>kg karbamidban van</t>
  </si>
  <si>
    <t>kg N</t>
  </si>
  <si>
    <t xml:space="preserve">X </t>
  </si>
  <si>
    <t xml:space="preserve">X = </t>
  </si>
  <si>
    <t>60*5/28 =</t>
  </si>
  <si>
    <t xml:space="preserve"> kg karbamid kell </t>
  </si>
  <si>
    <t>(dkg-os mérleg)</t>
  </si>
  <si>
    <t>Műtrágya oldat számnítások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</si>
</sst>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3"/>
      <color rgb="FF000000"/>
      <name val="Georgia"/>
      <family val="1"/>
      <charset val="238"/>
    </font>
    <font>
      <vertAlign val="subscript"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9" fontId="5" fillId="0" borderId="0" xfId="1" applyNumberFormat="1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9" fontId="0" fillId="0" borderId="0" xfId="1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7" fillId="0" borderId="0" xfId="0" applyFont="1" applyFill="1"/>
    <xf numFmtId="164" fontId="5" fillId="0" borderId="0" xfId="1" applyNumberFormat="1" applyFont="1" applyFill="1"/>
    <xf numFmtId="165" fontId="0" fillId="0" borderId="0" xfId="1" applyNumberFormat="1" applyFont="1" applyFill="1"/>
    <xf numFmtId="2" fontId="5" fillId="0" borderId="0" xfId="0" applyNumberFormat="1" applyFont="1" applyFill="1"/>
    <xf numFmtId="0" fontId="3" fillId="0" borderId="0" xfId="0" applyFont="1" applyFill="1"/>
    <xf numFmtId="9" fontId="0" fillId="0" borderId="0" xfId="1" applyFont="1"/>
    <xf numFmtId="9" fontId="5" fillId="2" borderId="0" xfId="1" applyFont="1" applyFill="1"/>
    <xf numFmtId="9" fontId="0" fillId="0" borderId="0" xfId="1" applyFont="1" applyFill="1"/>
    <xf numFmtId="164" fontId="0" fillId="0" borderId="0" xfId="1" applyNumberFormat="1" applyFont="1" applyFill="1"/>
    <xf numFmtId="0" fontId="5" fillId="2" borderId="0" xfId="0" applyFont="1" applyFill="1"/>
    <xf numFmtId="164" fontId="5" fillId="2" borderId="0" xfId="1" applyNumberFormat="1" applyFont="1" applyFill="1"/>
    <xf numFmtId="0" fontId="10" fillId="0" borderId="0" xfId="0" applyFont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2" fontId="0" fillId="0" borderId="1" xfId="0" applyNumberFormat="1" applyFill="1" applyBorder="1"/>
    <xf numFmtId="2" fontId="10" fillId="0" borderId="0" xfId="0" applyNumberFormat="1" applyFont="1" applyFill="1"/>
    <xf numFmtId="0" fontId="10" fillId="0" borderId="0" xfId="0" applyFont="1" applyFill="1" applyBorder="1"/>
    <xf numFmtId="2" fontId="5" fillId="2" borderId="0" xfId="0" applyNumberFormat="1" applyFont="1" applyFill="1"/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zoomScale="150" zoomScaleNormal="150" workbookViewId="0">
      <selection activeCell="A26" sqref="A26:F26"/>
    </sheetView>
  </sheetViews>
  <sheetFormatPr defaultRowHeight="15" x14ac:dyDescent="0.25"/>
  <cols>
    <col min="2" max="2" width="10.42578125" customWidth="1"/>
  </cols>
  <sheetData>
    <row r="1" spans="1:11" x14ac:dyDescent="0.25">
      <c r="A1" s="9" t="s">
        <v>6</v>
      </c>
    </row>
    <row r="2" spans="1:11" x14ac:dyDescent="0.25">
      <c r="A2" s="1" t="s">
        <v>2</v>
      </c>
    </row>
    <row r="3" spans="1:11" ht="18.75" x14ac:dyDescent="0.35">
      <c r="A3" s="2" t="s">
        <v>13</v>
      </c>
      <c r="B3" s="5" t="s">
        <v>12</v>
      </c>
      <c r="C3" t="s">
        <v>21</v>
      </c>
      <c r="E3" t="s">
        <v>17</v>
      </c>
      <c r="F3" t="s">
        <v>18</v>
      </c>
    </row>
    <row r="4" spans="1:11" x14ac:dyDescent="0.25">
      <c r="C4" s="2">
        <v>2</v>
      </c>
      <c r="D4" s="3" t="s">
        <v>14</v>
      </c>
      <c r="E4">
        <v>14</v>
      </c>
      <c r="F4">
        <f>C4*E4</f>
        <v>28</v>
      </c>
      <c r="G4" s="24">
        <f>F4/F7</f>
        <v>0.35</v>
      </c>
    </row>
    <row r="5" spans="1:11" x14ac:dyDescent="0.25">
      <c r="C5" s="2">
        <v>4</v>
      </c>
      <c r="D5" s="3" t="s">
        <v>15</v>
      </c>
      <c r="E5">
        <v>1</v>
      </c>
      <c r="F5">
        <f t="shared" ref="F5:F6" si="0">C5*E5</f>
        <v>4</v>
      </c>
    </row>
    <row r="6" spans="1:11" x14ac:dyDescent="0.25">
      <c r="C6" s="2">
        <v>3</v>
      </c>
      <c r="D6" s="3" t="s">
        <v>16</v>
      </c>
      <c r="E6">
        <v>16</v>
      </c>
      <c r="F6">
        <f t="shared" si="0"/>
        <v>48</v>
      </c>
    </row>
    <row r="7" spans="1:11" x14ac:dyDescent="0.25">
      <c r="E7" s="16" t="s">
        <v>27</v>
      </c>
      <c r="F7" s="4">
        <f>SUM(F4:F6)</f>
        <v>80</v>
      </c>
    </row>
    <row r="9" spans="1:11" ht="16.5" x14ac:dyDescent="0.3">
      <c r="A9" s="1" t="s">
        <v>0</v>
      </c>
    </row>
    <row r="10" spans="1:11" ht="16.5" x14ac:dyDescent="0.3">
      <c r="A10" s="11" t="s">
        <v>19</v>
      </c>
      <c r="B10" s="1" t="s">
        <v>20</v>
      </c>
      <c r="C10" t="s">
        <v>21</v>
      </c>
      <c r="D10" s="13"/>
      <c r="E10" t="s">
        <v>17</v>
      </c>
      <c r="F10" t="s">
        <v>26</v>
      </c>
      <c r="G10" s="13"/>
      <c r="H10" s="13"/>
      <c r="I10" s="13"/>
      <c r="J10" s="13"/>
      <c r="K10" s="13"/>
    </row>
    <row r="11" spans="1:11" x14ac:dyDescent="0.25">
      <c r="A11" s="13"/>
      <c r="B11" s="13"/>
      <c r="C11" s="13">
        <v>1</v>
      </c>
      <c r="D11" s="13" t="s">
        <v>22</v>
      </c>
      <c r="E11" s="13">
        <v>40</v>
      </c>
      <c r="F11">
        <f>C11*E11</f>
        <v>40</v>
      </c>
      <c r="G11" s="13"/>
      <c r="H11" s="13"/>
      <c r="I11" s="13"/>
      <c r="J11" s="13"/>
      <c r="K11" s="13"/>
    </row>
    <row r="12" spans="1:11" x14ac:dyDescent="0.25">
      <c r="A12" s="13"/>
      <c r="B12" s="13"/>
      <c r="C12" s="13">
        <v>4</v>
      </c>
      <c r="D12" s="13" t="s">
        <v>23</v>
      </c>
      <c r="E12" s="13">
        <v>1</v>
      </c>
      <c r="F12">
        <f t="shared" ref="F12:F14" si="1">C12*E12</f>
        <v>4</v>
      </c>
      <c r="G12" s="13"/>
      <c r="H12" s="13"/>
      <c r="I12" s="13"/>
      <c r="J12" s="13"/>
      <c r="K12" s="13"/>
    </row>
    <row r="13" spans="1:11" x14ac:dyDescent="0.25">
      <c r="A13" s="13"/>
      <c r="B13" s="13"/>
      <c r="C13" s="13">
        <v>2</v>
      </c>
      <c r="D13" s="13" t="s">
        <v>24</v>
      </c>
      <c r="E13" s="13">
        <v>31</v>
      </c>
      <c r="F13">
        <f t="shared" si="1"/>
        <v>62</v>
      </c>
      <c r="G13" s="25">
        <f>F13/F15</f>
        <v>0.26495726495726496</v>
      </c>
      <c r="H13" s="13"/>
      <c r="I13" s="13"/>
      <c r="J13" s="13"/>
      <c r="K13" s="13"/>
    </row>
    <row r="14" spans="1:11" x14ac:dyDescent="0.25">
      <c r="A14" s="13"/>
      <c r="B14" s="13"/>
      <c r="C14" s="13">
        <v>8</v>
      </c>
      <c r="D14" s="13" t="s">
        <v>25</v>
      </c>
      <c r="E14" s="13">
        <v>16</v>
      </c>
      <c r="F14">
        <f t="shared" si="1"/>
        <v>128</v>
      </c>
      <c r="G14" s="13"/>
      <c r="H14" s="13"/>
      <c r="I14" s="13"/>
      <c r="J14" s="13"/>
      <c r="K14" s="13"/>
    </row>
    <row r="15" spans="1:11" x14ac:dyDescent="0.25">
      <c r="A15" s="13"/>
      <c r="B15" s="13"/>
      <c r="C15" s="13"/>
      <c r="D15" s="13"/>
      <c r="E15" s="16" t="s">
        <v>27</v>
      </c>
      <c r="F15" s="17">
        <f>SUM(F11:F14)</f>
        <v>234</v>
      </c>
      <c r="G15" s="13"/>
      <c r="H15" s="13"/>
      <c r="I15" s="13"/>
      <c r="J15" s="13"/>
      <c r="K15" s="13"/>
    </row>
    <row r="16" spans="1:1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11" t="s">
        <v>28</v>
      </c>
      <c r="B17" s="12" t="s">
        <v>29</v>
      </c>
      <c r="C17" t="s">
        <v>21</v>
      </c>
      <c r="D17" s="13"/>
      <c r="E17" t="s">
        <v>17</v>
      </c>
      <c r="F17" t="s">
        <v>30</v>
      </c>
      <c r="G17" s="13"/>
      <c r="H17" s="13"/>
      <c r="I17" s="13"/>
      <c r="J17" s="13"/>
      <c r="K17" s="13"/>
    </row>
    <row r="18" spans="1:11" x14ac:dyDescent="0.25">
      <c r="A18" s="13"/>
      <c r="B18" s="13"/>
      <c r="C18" s="13">
        <v>2</v>
      </c>
      <c r="D18" s="13" t="s">
        <v>24</v>
      </c>
      <c r="E18" s="13">
        <v>31</v>
      </c>
      <c r="F18">
        <f>C18*E18</f>
        <v>62</v>
      </c>
      <c r="G18" s="13"/>
      <c r="H18" s="13"/>
      <c r="I18" s="13"/>
      <c r="J18" s="13"/>
      <c r="K18" s="13"/>
    </row>
    <row r="19" spans="1:11" x14ac:dyDescent="0.25">
      <c r="A19" s="13"/>
      <c r="B19" s="13"/>
      <c r="C19" s="13">
        <v>5</v>
      </c>
      <c r="D19" s="13" t="s">
        <v>25</v>
      </c>
      <c r="E19" s="13">
        <v>16</v>
      </c>
      <c r="F19">
        <f>C19*E19</f>
        <v>80</v>
      </c>
      <c r="G19" s="13"/>
      <c r="H19" s="13"/>
      <c r="I19" s="13"/>
      <c r="J19" s="13"/>
      <c r="K19" s="13"/>
    </row>
    <row r="20" spans="1:11" x14ac:dyDescent="0.25">
      <c r="A20" s="13"/>
      <c r="B20" s="13"/>
      <c r="C20" s="13"/>
      <c r="D20" s="13"/>
      <c r="E20" s="16" t="s">
        <v>27</v>
      </c>
      <c r="F20" s="17">
        <f>SUM(F18:F19)</f>
        <v>142</v>
      </c>
      <c r="G20" s="13"/>
      <c r="H20" s="13"/>
      <c r="I20" s="13"/>
      <c r="J20" s="13"/>
      <c r="K20" s="13"/>
    </row>
    <row r="21" spans="1:11" ht="16.5" x14ac:dyDescent="0.3">
      <c r="A21" s="1" t="s">
        <v>31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12"/>
      <c r="B22" s="27" t="s">
        <v>32</v>
      </c>
      <c r="C22" s="27"/>
      <c r="D22" s="28">
        <f>F20/F15</f>
        <v>0.60683760683760679</v>
      </c>
      <c r="E22" s="13"/>
      <c r="F22" s="13"/>
      <c r="G22" s="13"/>
      <c r="H22" s="13"/>
      <c r="I22" s="13"/>
      <c r="J22" s="13"/>
      <c r="K22" s="13"/>
    </row>
    <row r="23" spans="1:11" x14ac:dyDescent="0.25">
      <c r="A23" s="13"/>
      <c r="B23" s="18"/>
      <c r="C23" s="17"/>
      <c r="D23" s="19"/>
      <c r="E23" s="13"/>
      <c r="F23" s="12"/>
      <c r="G23" s="13"/>
      <c r="H23" s="13"/>
      <c r="I23" s="13"/>
      <c r="J23" s="13"/>
      <c r="K23" s="13"/>
    </row>
    <row r="24" spans="1:11" ht="16.5" x14ac:dyDescent="0.3">
      <c r="A24" s="1" t="s">
        <v>1</v>
      </c>
    </row>
    <row r="25" spans="1:11" x14ac:dyDescent="0.25">
      <c r="A25" s="2"/>
      <c r="B25" s="1"/>
    </row>
    <row r="26" spans="1:11" x14ac:dyDescent="0.25">
      <c r="A26" s="11" t="s">
        <v>28</v>
      </c>
      <c r="B26" s="12" t="s">
        <v>33</v>
      </c>
      <c r="C26" t="s">
        <v>21</v>
      </c>
      <c r="D26" s="13"/>
      <c r="E26" t="s">
        <v>17</v>
      </c>
      <c r="F26" t="s">
        <v>34</v>
      </c>
    </row>
    <row r="27" spans="1:11" x14ac:dyDescent="0.25">
      <c r="C27">
        <v>1</v>
      </c>
      <c r="D27" t="s">
        <v>35</v>
      </c>
      <c r="E27">
        <v>39</v>
      </c>
      <c r="F27">
        <f>C27*E27</f>
        <v>39</v>
      </c>
      <c r="G27" s="23">
        <f>F27/F29</f>
        <v>0.52348993288590606</v>
      </c>
    </row>
    <row r="28" spans="1:11" x14ac:dyDescent="0.25">
      <c r="C28">
        <v>1</v>
      </c>
      <c r="D28" t="s">
        <v>36</v>
      </c>
      <c r="E28" s="29">
        <v>35.5</v>
      </c>
      <c r="F28">
        <f>C28*E28</f>
        <v>35.5</v>
      </c>
    </row>
    <row r="29" spans="1:11" x14ac:dyDescent="0.25">
      <c r="E29" s="16" t="s">
        <v>27</v>
      </c>
      <c r="F29" s="4">
        <f>SUM(F27:F28)</f>
        <v>74.5</v>
      </c>
    </row>
    <row r="30" spans="1:11" x14ac:dyDescent="0.25">
      <c r="A30" s="2"/>
      <c r="B30" s="1"/>
    </row>
    <row r="31" spans="1:11" x14ac:dyDescent="0.25">
      <c r="A31" s="11" t="s">
        <v>28</v>
      </c>
      <c r="B31" s="12" t="s">
        <v>37</v>
      </c>
      <c r="C31" t="s">
        <v>21</v>
      </c>
      <c r="D31" s="13"/>
      <c r="E31" t="s">
        <v>17</v>
      </c>
      <c r="F31" t="s">
        <v>38</v>
      </c>
    </row>
    <row r="32" spans="1:11" x14ac:dyDescent="0.25">
      <c r="C32">
        <v>2</v>
      </c>
      <c r="D32" t="s">
        <v>35</v>
      </c>
      <c r="E32">
        <v>39</v>
      </c>
      <c r="F32">
        <f>C32*E32</f>
        <v>78</v>
      </c>
      <c r="G32" s="23">
        <f>F32/F34</f>
        <v>0.82978723404255317</v>
      </c>
    </row>
    <row r="33" spans="1:10" x14ac:dyDescent="0.25">
      <c r="C33">
        <v>1</v>
      </c>
      <c r="D33" t="s">
        <v>25</v>
      </c>
      <c r="E33" s="29">
        <v>16</v>
      </c>
      <c r="F33">
        <f>C33*E33</f>
        <v>16</v>
      </c>
    </row>
    <row r="34" spans="1:10" x14ac:dyDescent="0.25">
      <c r="E34" s="16" t="s">
        <v>27</v>
      </c>
      <c r="F34" s="4">
        <f>SUM(F32:F33)</f>
        <v>94</v>
      </c>
    </row>
    <row r="35" spans="1:10" x14ac:dyDescent="0.25">
      <c r="A35" s="13"/>
      <c r="B35" s="13"/>
      <c r="C35" s="13"/>
      <c r="D35" s="13"/>
      <c r="E35" s="13"/>
      <c r="F35" s="13"/>
    </row>
    <row r="36" spans="1:10" ht="16.5" x14ac:dyDescent="0.3">
      <c r="A36" s="1" t="s">
        <v>39</v>
      </c>
      <c r="B36" s="18"/>
      <c r="C36" s="17"/>
      <c r="D36" s="19"/>
      <c r="E36" s="13"/>
      <c r="F36" s="13"/>
    </row>
    <row r="37" spans="1:10" ht="17.25" x14ac:dyDescent="0.3">
      <c r="A37" s="1"/>
      <c r="B37" s="9" t="s">
        <v>40</v>
      </c>
      <c r="C37" s="17"/>
      <c r="D37" s="19">
        <f>F34/(2*F29)</f>
        <v>0.63087248322147649</v>
      </c>
      <c r="E37" s="13"/>
      <c r="F37" s="13"/>
    </row>
    <row r="39" spans="1:10" x14ac:dyDescent="0.25">
      <c r="A39" s="1" t="s">
        <v>7</v>
      </c>
    </row>
    <row r="40" spans="1:10" x14ac:dyDescent="0.25">
      <c r="A40" s="13"/>
      <c r="B40" s="13">
        <v>100</v>
      </c>
      <c r="C40" s="13" t="s">
        <v>41</v>
      </c>
      <c r="D40" s="13"/>
      <c r="E40" s="13">
        <v>50</v>
      </c>
      <c r="F40" s="13" t="s">
        <v>42</v>
      </c>
      <c r="G40" s="13"/>
      <c r="H40" s="13"/>
      <c r="I40" s="13"/>
      <c r="J40" s="13"/>
    </row>
    <row r="41" spans="1:10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x14ac:dyDescent="0.25">
      <c r="A42" s="13"/>
      <c r="B42" s="13">
        <v>100</v>
      </c>
      <c r="C42" s="13" t="s">
        <v>43</v>
      </c>
      <c r="D42" s="13"/>
      <c r="E42" s="20"/>
      <c r="F42" s="20">
        <f>D37*100</f>
        <v>63.087248322147651</v>
      </c>
      <c r="G42" s="13" t="s">
        <v>42</v>
      </c>
      <c r="H42" s="13"/>
      <c r="I42" s="13"/>
      <c r="J42" s="13"/>
    </row>
    <row r="43" spans="1:10" x14ac:dyDescent="0.25">
      <c r="A43" s="13"/>
      <c r="B43" s="30" t="s">
        <v>44</v>
      </c>
      <c r="C43" s="31" t="s">
        <v>43</v>
      </c>
      <c r="D43" s="31"/>
      <c r="E43" s="32"/>
      <c r="F43" s="31">
        <f>E40</f>
        <v>50</v>
      </c>
      <c r="G43" s="31" t="s">
        <v>42</v>
      </c>
      <c r="H43" s="31"/>
      <c r="I43" s="13"/>
      <c r="J43" s="13"/>
    </row>
    <row r="44" spans="1:10" x14ac:dyDescent="0.25">
      <c r="A44" s="13"/>
      <c r="B44" s="11" t="s">
        <v>45</v>
      </c>
      <c r="C44" s="10" t="s">
        <v>46</v>
      </c>
      <c r="D44" s="13"/>
      <c r="E44" s="33">
        <f>B42*F43/F42</f>
        <v>79.255319148936167</v>
      </c>
      <c r="F44" s="34" t="s">
        <v>47</v>
      </c>
      <c r="G44" s="17"/>
      <c r="H44" s="17"/>
      <c r="I44" s="21"/>
      <c r="J44" s="17"/>
    </row>
    <row r="45" spans="1:10" x14ac:dyDescent="0.25">
      <c r="B45" s="2" t="s">
        <v>48</v>
      </c>
      <c r="C45" s="10" t="s">
        <v>49</v>
      </c>
      <c r="E45" s="35">
        <f>B42-E44</f>
        <v>20.744680851063833</v>
      </c>
      <c r="F45" s="27" t="s">
        <v>50</v>
      </c>
      <c r="G45" s="27"/>
      <c r="H45" s="27"/>
      <c r="I45" s="27"/>
      <c r="J45" s="2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746D-824C-4031-915F-6E0A2FADAB88}">
  <dimension ref="A1:K23"/>
  <sheetViews>
    <sheetView topLeftCell="A7" zoomScale="160" zoomScaleNormal="160" workbookViewId="0">
      <selection activeCell="B4" sqref="B4"/>
    </sheetView>
  </sheetViews>
  <sheetFormatPr defaultRowHeight="15" x14ac:dyDescent="0.25"/>
  <cols>
    <col min="2" max="2" width="9.28515625" customWidth="1"/>
    <col min="3" max="3" width="10.7109375" customWidth="1"/>
  </cols>
  <sheetData>
    <row r="1" spans="1:9" x14ac:dyDescent="0.25">
      <c r="A1" s="9" t="s">
        <v>67</v>
      </c>
    </row>
    <row r="2" spans="1:9" x14ac:dyDescent="0.25">
      <c r="A2" s="1" t="s">
        <v>3</v>
      </c>
    </row>
    <row r="3" spans="1:9" x14ac:dyDescent="0.25">
      <c r="A3" s="12"/>
      <c r="B3" s="13" t="s">
        <v>51</v>
      </c>
      <c r="C3" s="13">
        <v>100</v>
      </c>
      <c r="D3" s="13" t="s">
        <v>52</v>
      </c>
      <c r="E3" s="17">
        <v>5</v>
      </c>
      <c r="F3" s="17" t="s">
        <v>53</v>
      </c>
      <c r="G3" s="13" t="s">
        <v>54</v>
      </c>
      <c r="H3" s="13"/>
      <c r="I3" s="13"/>
    </row>
    <row r="4" spans="1:9" x14ac:dyDescent="0.25">
      <c r="A4" s="12"/>
      <c r="B4" s="13"/>
      <c r="C4" s="13"/>
      <c r="D4" s="13"/>
      <c r="E4" s="17"/>
      <c r="F4" s="17"/>
      <c r="G4" s="13"/>
      <c r="H4" s="13"/>
      <c r="I4" s="13"/>
    </row>
    <row r="5" spans="1:9" ht="16.5" x14ac:dyDescent="0.3">
      <c r="A5" s="11" t="s">
        <v>28</v>
      </c>
      <c r="B5" s="12" t="s">
        <v>55</v>
      </c>
      <c r="C5" t="s">
        <v>21</v>
      </c>
      <c r="D5" s="13"/>
      <c r="E5" t="s">
        <v>17</v>
      </c>
      <c r="F5" t="s">
        <v>58</v>
      </c>
      <c r="G5" s="13"/>
      <c r="H5" s="13"/>
      <c r="I5" s="13"/>
    </row>
    <row r="6" spans="1:9" x14ac:dyDescent="0.25">
      <c r="A6" s="13"/>
      <c r="B6" s="11"/>
      <c r="C6" s="22">
        <v>1</v>
      </c>
      <c r="D6" s="13" t="s">
        <v>56</v>
      </c>
      <c r="E6" s="11">
        <v>12</v>
      </c>
      <c r="F6" s="13">
        <f>C6*E6</f>
        <v>12</v>
      </c>
      <c r="G6" s="13"/>
      <c r="H6" s="14"/>
      <c r="I6" s="13"/>
    </row>
    <row r="7" spans="1:9" x14ac:dyDescent="0.25">
      <c r="A7" s="13"/>
      <c r="B7" s="13"/>
      <c r="C7" s="13">
        <v>1</v>
      </c>
      <c r="D7" s="36" t="s">
        <v>25</v>
      </c>
      <c r="E7" s="11">
        <v>16</v>
      </c>
      <c r="F7" s="13">
        <f t="shared" ref="F7:F9" si="0">C7*E7</f>
        <v>16</v>
      </c>
      <c r="G7" s="13"/>
      <c r="H7" s="6"/>
      <c r="I7" s="13"/>
    </row>
    <row r="8" spans="1:9" x14ac:dyDescent="0.25">
      <c r="A8" s="13"/>
      <c r="B8" s="13"/>
      <c r="C8" s="13">
        <v>2</v>
      </c>
      <c r="D8" s="36" t="s">
        <v>57</v>
      </c>
      <c r="E8" s="11">
        <v>14</v>
      </c>
      <c r="F8" s="13">
        <f t="shared" si="0"/>
        <v>28</v>
      </c>
      <c r="G8" s="26">
        <f>F8/F10</f>
        <v>0.46666666666666667</v>
      </c>
      <c r="H8" s="15"/>
      <c r="I8" s="13"/>
    </row>
    <row r="9" spans="1:9" x14ac:dyDescent="0.25">
      <c r="A9" s="13"/>
      <c r="B9" s="13"/>
      <c r="C9" s="13">
        <v>4</v>
      </c>
      <c r="D9" s="36" t="s">
        <v>23</v>
      </c>
      <c r="E9" s="11">
        <v>1</v>
      </c>
      <c r="F9" s="13">
        <f t="shared" si="0"/>
        <v>4</v>
      </c>
      <c r="G9" s="13"/>
      <c r="H9" s="19"/>
      <c r="I9" s="13"/>
    </row>
    <row r="10" spans="1:9" x14ac:dyDescent="0.25">
      <c r="A10" s="13"/>
      <c r="B10" s="13"/>
      <c r="C10" s="13"/>
      <c r="D10" s="11"/>
      <c r="E10" s="37" t="s">
        <v>59</v>
      </c>
      <c r="F10" s="17">
        <f>SUM(F6:F9)</f>
        <v>60</v>
      </c>
      <c r="G10" s="13"/>
      <c r="H10" s="15"/>
      <c r="I10" s="13"/>
    </row>
    <row r="11" spans="1:9" x14ac:dyDescent="0.25">
      <c r="A11" s="13"/>
      <c r="B11" s="13"/>
      <c r="C11" s="13"/>
      <c r="D11" s="13"/>
      <c r="E11" s="13"/>
      <c r="F11" s="16"/>
      <c r="G11" s="17"/>
      <c r="H11" s="13"/>
      <c r="I11" s="13"/>
    </row>
    <row r="12" spans="1:9" x14ac:dyDescent="0.25">
      <c r="A12" s="13"/>
      <c r="B12" s="13">
        <f>F10</f>
        <v>60</v>
      </c>
      <c r="C12" s="13" t="s">
        <v>60</v>
      </c>
      <c r="D12" s="11"/>
      <c r="E12" s="14">
        <f>F8</f>
        <v>28</v>
      </c>
      <c r="F12" s="13" t="s">
        <v>61</v>
      </c>
      <c r="G12" s="13"/>
      <c r="H12" s="13"/>
      <c r="I12" s="13"/>
    </row>
    <row r="13" spans="1:9" x14ac:dyDescent="0.25">
      <c r="A13" s="13"/>
      <c r="B13" s="38" t="s">
        <v>62</v>
      </c>
      <c r="C13" s="31" t="s">
        <v>60</v>
      </c>
      <c r="D13" s="39"/>
      <c r="E13" s="38">
        <v>5</v>
      </c>
      <c r="F13" s="31" t="s">
        <v>61</v>
      </c>
      <c r="G13" s="13"/>
      <c r="H13" s="13"/>
      <c r="I13" s="13"/>
    </row>
    <row r="14" spans="1:9" x14ac:dyDescent="0.25">
      <c r="A14" s="13"/>
      <c r="B14" s="13"/>
      <c r="C14" s="11" t="s">
        <v>63</v>
      </c>
      <c r="D14" s="13" t="s">
        <v>64</v>
      </c>
      <c r="E14" s="35">
        <f>B12*E13/E12</f>
        <v>10.714285714285714</v>
      </c>
      <c r="F14" s="27" t="s">
        <v>65</v>
      </c>
      <c r="G14" s="27"/>
      <c r="H14" s="13" t="s">
        <v>66</v>
      </c>
      <c r="I14" s="13"/>
    </row>
    <row r="16" spans="1:9" ht="16.5" x14ac:dyDescent="0.3">
      <c r="A16" s="1" t="s">
        <v>4</v>
      </c>
      <c r="B16" s="1"/>
    </row>
    <row r="17" spans="1:11" x14ac:dyDescent="0.25">
      <c r="A17" s="1"/>
      <c r="B17" s="1"/>
    </row>
    <row r="19" spans="1:11" ht="16.5" x14ac:dyDescent="0.25">
      <c r="F19" s="4"/>
      <c r="G19" s="4"/>
      <c r="H19" s="7"/>
      <c r="K19" s="5"/>
    </row>
    <row r="20" spans="1:11" x14ac:dyDescent="0.25">
      <c r="B20" s="2"/>
    </row>
    <row r="21" spans="1:11" ht="16.5" x14ac:dyDescent="0.25">
      <c r="F21" s="4"/>
      <c r="G21" s="4"/>
      <c r="H21" s="7"/>
    </row>
    <row r="23" spans="1:11" ht="16.5" x14ac:dyDescent="0.25">
      <c r="C23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2900-528A-41A1-9FDE-EEB4670E3C8E}">
  <dimension ref="A1:F12"/>
  <sheetViews>
    <sheetView zoomScale="160" zoomScaleNormal="160" workbookViewId="0">
      <selection activeCell="F7" sqref="F7"/>
    </sheetView>
  </sheetViews>
  <sheetFormatPr defaultRowHeight="15" x14ac:dyDescent="0.25"/>
  <sheetData>
    <row r="1" spans="1:6" x14ac:dyDescent="0.25">
      <c r="A1" s="9" t="s">
        <v>5</v>
      </c>
      <c r="B1" s="1"/>
      <c r="C1" s="1"/>
      <c r="D1" s="1"/>
      <c r="E1" s="1"/>
      <c r="F1" s="1"/>
    </row>
    <row r="2" spans="1:6" x14ac:dyDescent="0.25">
      <c r="A2" s="9"/>
      <c r="B2" s="1"/>
      <c r="C2" s="1"/>
      <c r="D2" s="1"/>
      <c r="E2" s="1"/>
      <c r="F2" s="1"/>
    </row>
    <row r="3" spans="1:6" ht="16.5" x14ac:dyDescent="0.3">
      <c r="A3" s="1"/>
      <c r="B3" s="1" t="s">
        <v>8</v>
      </c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6.5" x14ac:dyDescent="0.3">
      <c r="A6" s="1"/>
      <c r="B6" s="1" t="s">
        <v>9</v>
      </c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ht="16.5" x14ac:dyDescent="0.3">
      <c r="A9" s="1"/>
      <c r="B9" s="1" t="s">
        <v>10</v>
      </c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ht="16.5" x14ac:dyDescent="0.3">
      <c r="A12" s="1"/>
      <c r="B12" s="1" t="s">
        <v>11</v>
      </c>
      <c r="C12" s="1"/>
      <c r="D12" s="1"/>
      <c r="E12" s="1"/>
      <c r="F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Műtrágya összetétel</vt:lpstr>
      <vt:lpstr>Műtrágya oldat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Tolner</dc:creator>
  <cp:lastModifiedBy>Tolner László</cp:lastModifiedBy>
  <dcterms:created xsi:type="dcterms:W3CDTF">2015-06-05T18:19:34Z</dcterms:created>
  <dcterms:modified xsi:type="dcterms:W3CDTF">2021-02-16T16:32:20Z</dcterms:modified>
</cp:coreProperties>
</file>